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基建汇总 (2)" sheetId="1" r:id="rId1"/>
  </sheets>
  <externalReferences>
    <externalReference r:id="rId2"/>
    <externalReference r:id="rId3"/>
  </externalReferences>
  <definedNames>
    <definedName name="_1547708349299798096">[1]_1547708349299798096!A1:A10002</definedName>
    <definedName name="_xlnm.Print_Area" localSheetId="0">'基建汇总 (2)'!$M$2:$W$11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<sst xmlns="http://schemas.openxmlformats.org/spreadsheetml/2006/main" count="32" uniqueCount="23">
  <si>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大海则煤矿二水平延深总投资概算汇总表</t>
  </si>
  <si>
    <t>序号</t>
  </si>
  <si>
    <t>工程类别</t>
  </si>
  <si>
    <t>2019年</t>
  </si>
  <si>
    <t>2020年</t>
  </si>
  <si>
    <t>2021年</t>
  </si>
  <si>
    <t>2022年</t>
  </si>
  <si>
    <t>2023年</t>
  </si>
  <si>
    <t>2024年</t>
  </si>
  <si>
    <t>2025年</t>
  </si>
  <si>
    <t>合计</t>
  </si>
  <si>
    <t>备注</t>
  </si>
  <si>
    <t>一、基建计划</t>
  </si>
  <si>
    <t>矿建工程</t>
  </si>
  <si>
    <t>土建工程</t>
  </si>
  <si>
    <t>2022年土建工程中地面生产系统项目根据招标价格核减8927.22万元</t>
  </si>
  <si>
    <t>井下安装工程</t>
  </si>
  <si>
    <t>设备及工器具购置</t>
  </si>
  <si>
    <t>工程建设其他费用</t>
  </si>
  <si>
    <t>-6252.25</t>
  </si>
  <si>
    <t>2022年计划中资源价款9563.63万元按财务制度规定在工程建设其它费用中核减</t>
  </si>
  <si>
    <t>二、建管费</t>
  </si>
  <si>
    <t>投资合计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</si>
</sst>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right" vertical="center"/>
    </xf>
    <xf numFmtId="177" fontId="9" fillId="2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HZ010\Documents\WeChat%20Files\manman137220682775\FileStorage\File\2021-07\2021\2021\&#26032;&#24314;&#25991;&#20214;&#22841;%20(2)\2021&#19978;&#25253;&#35745;&#21010;\&#29028;&#26426;2021&#24180;&#24230;&#19987;&#39033;&#36164;&#37329;&#35745;&#21010;&#19978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3;&#28023;&#21017;2019-2025&#22522;&#24314;&#35745;&#21010;&#27719;&#24635;2025.3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金计划项目明细"/>
      <sheetName val="_8432516202823762978"/>
      <sheetName val="_1547708349299798096"/>
      <sheetName val="_341492359063677761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建汇总"/>
      <sheetName val="汇总"/>
      <sheetName val="汇总 (2)"/>
      <sheetName val="2019"/>
      <sheetName val="2020"/>
      <sheetName val="2021"/>
      <sheetName val="2022一季度"/>
      <sheetName val="2022后三季度"/>
      <sheetName val="2023"/>
      <sheetName val="2024"/>
      <sheetName val="2025"/>
      <sheetName val="2025zuizong"/>
      <sheetName val="2025zuizong (2)"/>
      <sheetName val="土建汇总 (2)"/>
      <sheetName val="土建汇总"/>
    </sheetNames>
    <sheetDataSet>
      <sheetData sheetId="0"/>
      <sheetData sheetId="1">
        <row r="10">
          <cell r="O10">
            <v>0</v>
          </cell>
          <cell r="P10">
            <v>5962.988356</v>
          </cell>
          <cell r="Q10">
            <v>1283.1237</v>
          </cell>
        </row>
        <row r="10">
          <cell r="T10">
            <v>16336.22202</v>
          </cell>
        </row>
        <row r="10">
          <cell r="W10">
            <v>9054.16275303</v>
          </cell>
        </row>
        <row r="10">
          <cell r="Z10">
            <v>0</v>
          </cell>
        </row>
        <row r="10">
          <cell r="AC10">
            <v>0</v>
          </cell>
        </row>
        <row r="11">
          <cell r="O11">
            <v>0</v>
          </cell>
          <cell r="P11">
            <v>1292.119</v>
          </cell>
          <cell r="Q11">
            <v>4422.7008</v>
          </cell>
        </row>
        <row r="11">
          <cell r="T11">
            <v>31111.3</v>
          </cell>
        </row>
        <row r="11">
          <cell r="W11">
            <v>3822.7</v>
          </cell>
        </row>
        <row r="11">
          <cell r="Z11">
            <v>7546.86</v>
          </cell>
        </row>
        <row r="11">
          <cell r="AC11">
            <v>13643.1698</v>
          </cell>
        </row>
        <row r="12">
          <cell r="O12">
            <v>0</v>
          </cell>
          <cell r="P12">
            <v>208.8316</v>
          </cell>
          <cell r="Q12">
            <v>227.32</v>
          </cell>
        </row>
        <row r="12">
          <cell r="T12">
            <v>2412.926</v>
          </cell>
        </row>
        <row r="12">
          <cell r="W12">
            <v>1315.828</v>
          </cell>
        </row>
        <row r="12">
          <cell r="Z12">
            <v>0</v>
          </cell>
        </row>
        <row r="12">
          <cell r="AC12">
            <v>1685</v>
          </cell>
        </row>
        <row r="13">
          <cell r="O13">
            <v>2000</v>
          </cell>
          <cell r="P13">
            <v>1691.924</v>
          </cell>
          <cell r="Q13">
            <v>2792.3775</v>
          </cell>
        </row>
        <row r="13">
          <cell r="T13">
            <v>28125.39161</v>
          </cell>
        </row>
        <row r="13">
          <cell r="W13">
            <v>8485.768712</v>
          </cell>
        </row>
        <row r="13">
          <cell r="Z13">
            <v>700</v>
          </cell>
        </row>
        <row r="13">
          <cell r="AC13">
            <v>946.6199</v>
          </cell>
        </row>
        <row r="14">
          <cell r="O14">
            <v>1613</v>
          </cell>
          <cell r="P14">
            <v>236</v>
          </cell>
          <cell r="Q14">
            <v>165</v>
          </cell>
        </row>
        <row r="14">
          <cell r="T14">
            <v>8087.31402</v>
          </cell>
        </row>
        <row r="14">
          <cell r="W14">
            <v>20426.031234</v>
          </cell>
        </row>
        <row r="14">
          <cell r="Z14">
            <v>3311.38</v>
          </cell>
        </row>
        <row r="14">
          <cell r="AC14">
            <v>193.45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1"/>
  </sheetPr>
  <dimension ref="A1:XFD14"/>
  <sheetViews>
    <sheetView tabSelected="1" topLeftCell="L1" workbookViewId="0">
      <selection activeCell="X17" sqref="X17"/>
    </sheetView>
  </sheetViews>
  <sheetFormatPr defaultColWidth="9" defaultRowHeight="13.5"/>
  <cols>
    <col min="1" max="1" width="5.125" style="1" customWidth="1"/>
    <col min="2" max="2" width="16.625" style="1" customWidth="1"/>
    <col min="3" max="3" width="10.125" style="1" customWidth="1"/>
    <col min="4" max="5" width="10.375" style="1" customWidth="1"/>
    <col min="6" max="6" width="11.625" style="1" customWidth="1"/>
    <col min="7" max="7" width="10.375" style="1" customWidth="1"/>
    <col min="8" max="9" width="9.375" style="1" customWidth="1"/>
    <col min="10" max="10" width="11.625" style="1" customWidth="1"/>
    <col min="11" max="11" width="25.7583333333333" style="1" customWidth="1"/>
    <col min="12" max="12" width="9" style="1"/>
    <col min="13" max="13" width="5.375" style="1" customWidth="1"/>
    <col min="14" max="14" width="19.625" style="1" customWidth="1"/>
    <col min="15" max="15" width="10.375" style="1" customWidth="1"/>
    <col min="16" max="17" width="11.625" style="1" customWidth="1"/>
    <col min="18" max="18" width="12.875" style="1" customWidth="1"/>
    <col min="19" max="20" width="11.625" style="1" customWidth="1"/>
    <col min="21" max="21" width="10.375" style="1" customWidth="1"/>
    <col min="22" max="22" width="12.875" style="1" customWidth="1"/>
    <col min="23" max="24" width="9" style="1"/>
    <col min="25" max="25" width="11.5" style="1"/>
    <col min="26" max="16371" width="9" style="1"/>
  </cols>
  <sheetData>
    <row r="1" s="1" customFormat="1"/>
    <row r="2" s="1" customFormat="1" ht="45" customHeight="1" spans="13:23">
      <c r="M2" s="3" t="s">
        <v>0</v>
      </c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36" customHeight="1" spans="1:2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M3" s="14" t="s">
        <v>1</v>
      </c>
      <c r="N3" s="15" t="s">
        <v>2</v>
      </c>
      <c r="O3" s="16" t="s">
        <v>3</v>
      </c>
      <c r="P3" s="16" t="s">
        <v>4</v>
      </c>
      <c r="Q3" s="16" t="s">
        <v>5</v>
      </c>
      <c r="R3" s="16" t="s">
        <v>6</v>
      </c>
      <c r="S3" s="16" t="s">
        <v>7</v>
      </c>
      <c r="T3" s="27" t="s">
        <v>8</v>
      </c>
      <c r="U3" s="27" t="s">
        <v>9</v>
      </c>
      <c r="V3" s="14" t="s">
        <v>10</v>
      </c>
      <c r="W3" s="28" t="s">
        <v>11</v>
      </c>
    </row>
    <row r="4" s="1" customFormat="1" ht="29" customHeight="1" spans="1:23">
      <c r="A4" s="4" t="s">
        <v>12</v>
      </c>
      <c r="B4" s="5"/>
      <c r="C4" s="6">
        <f t="shared" ref="C4:I4" si="0">C5+C6+C7+C8+C9</f>
        <v>3613</v>
      </c>
      <c r="D4" s="6">
        <f t="shared" si="0"/>
        <v>9391.86</v>
      </c>
      <c r="E4" s="6">
        <f t="shared" si="0"/>
        <v>8890.52</v>
      </c>
      <c r="F4" s="6">
        <f t="shared" si="0"/>
        <v>104564</v>
      </c>
      <c r="G4" s="6">
        <f t="shared" si="0"/>
        <v>28148.53</v>
      </c>
      <c r="H4" s="6">
        <f t="shared" si="0"/>
        <v>2600.11</v>
      </c>
      <c r="I4" s="6">
        <f t="shared" si="0"/>
        <v>22357.5</v>
      </c>
      <c r="J4" s="11">
        <f>SUM(C4:I4)</f>
        <v>179565.52</v>
      </c>
      <c r="K4" s="7"/>
      <c r="M4" s="17" t="s">
        <v>12</v>
      </c>
      <c r="N4" s="18"/>
      <c r="O4" s="19">
        <f t="shared" ref="O4:V4" si="1">SUM(O5:O9)</f>
        <v>3613</v>
      </c>
      <c r="P4" s="19">
        <f t="shared" si="1"/>
        <v>9391.862956</v>
      </c>
      <c r="Q4" s="19">
        <f t="shared" si="1"/>
        <v>8890.522</v>
      </c>
      <c r="R4" s="19">
        <f t="shared" si="1"/>
        <v>86073.15365</v>
      </c>
      <c r="S4" s="19">
        <f t="shared" si="1"/>
        <v>43104.49069903</v>
      </c>
      <c r="T4" s="19">
        <f t="shared" si="1"/>
        <v>11558.24</v>
      </c>
      <c r="U4" s="19">
        <f t="shared" si="1"/>
        <v>16468.2397</v>
      </c>
      <c r="V4" s="24">
        <f t="shared" si="1"/>
        <v>179099.50900503</v>
      </c>
      <c r="W4" s="29"/>
    </row>
    <row r="5" s="1" customFormat="1" ht="29" customHeight="1" spans="1:23">
      <c r="A5" s="7">
        <v>1</v>
      </c>
      <c r="B5" s="8" t="s">
        <v>13</v>
      </c>
      <c r="C5" s="9">
        <v>0</v>
      </c>
      <c r="D5" s="9">
        <v>5962.99</v>
      </c>
      <c r="E5" s="9">
        <v>1283.12</v>
      </c>
      <c r="F5" s="9">
        <v>16336.22</v>
      </c>
      <c r="G5" s="9">
        <v>3058.56</v>
      </c>
      <c r="H5" s="9">
        <v>110.28</v>
      </c>
      <c r="I5" s="9">
        <v>5995.6</v>
      </c>
      <c r="J5" s="7">
        <f t="shared" ref="J5:J10" si="2">C5+D5+E5+F5+G5+H5+I5</f>
        <v>32746.77</v>
      </c>
      <c r="K5" s="7"/>
      <c r="M5" s="7">
        <v>1</v>
      </c>
      <c r="N5" s="20" t="s">
        <v>13</v>
      </c>
      <c r="O5" s="21">
        <f>[2]汇总!O10</f>
        <v>0</v>
      </c>
      <c r="P5" s="21">
        <f>[2]汇总!P10</f>
        <v>5962.988356</v>
      </c>
      <c r="Q5" s="21">
        <f>[2]汇总!Q10</f>
        <v>1283.1237</v>
      </c>
      <c r="R5" s="21">
        <f>[2]汇总!T10</f>
        <v>16336.22202</v>
      </c>
      <c r="S5" s="21">
        <f>[2]汇总!W10</f>
        <v>9054.16275303</v>
      </c>
      <c r="T5" s="21">
        <f>[2]汇总!Z10</f>
        <v>0</v>
      </c>
      <c r="U5" s="21">
        <f>[2]汇总!AC10</f>
        <v>0</v>
      </c>
      <c r="V5" s="30">
        <f t="shared" ref="V5:V10" si="3">SUM(O5:U5)</f>
        <v>32636.49682903</v>
      </c>
      <c r="W5" s="7"/>
    </row>
    <row r="6" s="1" customFormat="1" ht="47" customHeight="1" spans="1:23">
      <c r="A6" s="7">
        <v>2</v>
      </c>
      <c r="B6" s="8" t="s">
        <v>14</v>
      </c>
      <c r="C6" s="9">
        <v>0</v>
      </c>
      <c r="D6" s="9">
        <v>1292.12</v>
      </c>
      <c r="E6" s="9">
        <v>4422.7</v>
      </c>
      <c r="F6" s="9">
        <v>40038.52</v>
      </c>
      <c r="G6" s="9">
        <v>764.6</v>
      </c>
      <c r="H6" s="9">
        <v>626.6</v>
      </c>
      <c r="I6" s="9">
        <v>15999.89</v>
      </c>
      <c r="J6" s="7">
        <f t="shared" si="2"/>
        <v>63144.43</v>
      </c>
      <c r="K6" s="22" t="s">
        <v>15</v>
      </c>
      <c r="M6" s="7">
        <v>2</v>
      </c>
      <c r="N6" s="20" t="s">
        <v>14</v>
      </c>
      <c r="O6" s="21">
        <f>[2]汇总!O11</f>
        <v>0</v>
      </c>
      <c r="P6" s="21">
        <f>[2]汇总!P11</f>
        <v>1292.119</v>
      </c>
      <c r="Q6" s="21">
        <f>[2]汇总!Q11</f>
        <v>4422.7008</v>
      </c>
      <c r="R6" s="21">
        <f>[2]汇总!T11</f>
        <v>31111.3</v>
      </c>
      <c r="S6" s="21">
        <f>[2]汇总!W11</f>
        <v>3822.7</v>
      </c>
      <c r="T6" s="21">
        <f>[2]汇总!Z11</f>
        <v>7546.86</v>
      </c>
      <c r="U6" s="21">
        <f>[2]汇总!AC11</f>
        <v>13643.1698</v>
      </c>
      <c r="V6" s="30">
        <f t="shared" si="3"/>
        <v>61838.8496</v>
      </c>
      <c r="W6" s="7"/>
    </row>
    <row r="7" s="1" customFormat="1" ht="29" customHeight="1" spans="1:23">
      <c r="A7" s="7">
        <v>3</v>
      </c>
      <c r="B7" s="8" t="s">
        <v>16</v>
      </c>
      <c r="C7" s="9">
        <v>0</v>
      </c>
      <c r="D7" s="9">
        <v>208.83</v>
      </c>
      <c r="E7" s="9">
        <v>227.32</v>
      </c>
      <c r="F7" s="9">
        <v>2412.93</v>
      </c>
      <c r="G7" s="9">
        <v>0</v>
      </c>
      <c r="H7" s="9"/>
      <c r="I7" s="9">
        <v>1315.83</v>
      </c>
      <c r="J7" s="7">
        <f t="shared" si="2"/>
        <v>4164.91</v>
      </c>
      <c r="K7" s="7"/>
      <c r="M7" s="7">
        <v>3</v>
      </c>
      <c r="N7" s="20" t="s">
        <v>16</v>
      </c>
      <c r="O7" s="21">
        <f>[2]汇总!O12</f>
        <v>0</v>
      </c>
      <c r="P7" s="21">
        <f>[2]汇总!P12</f>
        <v>208.8316</v>
      </c>
      <c r="Q7" s="21">
        <f>[2]汇总!Q12</f>
        <v>227.32</v>
      </c>
      <c r="R7" s="21">
        <f>[2]汇总!T12</f>
        <v>2412.926</v>
      </c>
      <c r="S7" s="21">
        <f>[2]汇总!W12</f>
        <v>1315.828</v>
      </c>
      <c r="T7" s="21">
        <f>[2]汇总!Z12</f>
        <v>0</v>
      </c>
      <c r="U7" s="21">
        <f>[2]汇总!AC12</f>
        <v>1685</v>
      </c>
      <c r="V7" s="30">
        <f t="shared" si="3"/>
        <v>5849.9056</v>
      </c>
      <c r="W7" s="7"/>
    </row>
    <row r="8" s="1" customFormat="1" ht="29" customHeight="1" spans="1:23">
      <c r="A8" s="7">
        <v>4</v>
      </c>
      <c r="B8" s="8" t="s">
        <v>17</v>
      </c>
      <c r="C8" s="10">
        <v>2000</v>
      </c>
      <c r="D8" s="9">
        <v>1691.92</v>
      </c>
      <c r="E8" s="9">
        <v>2292.38</v>
      </c>
      <c r="F8" s="9">
        <v>28125.39</v>
      </c>
      <c r="G8" s="9">
        <v>3899.34</v>
      </c>
      <c r="H8" s="9">
        <v>1082.53</v>
      </c>
      <c r="I8" s="9">
        <v>5298.43</v>
      </c>
      <c r="J8" s="7">
        <f t="shared" si="2"/>
        <v>44389.99</v>
      </c>
      <c r="K8" s="7"/>
      <c r="M8" s="7">
        <v>4</v>
      </c>
      <c r="N8" s="20" t="s">
        <v>17</v>
      </c>
      <c r="O8" s="21">
        <f>[2]汇总!O13</f>
        <v>2000</v>
      </c>
      <c r="P8" s="21">
        <f>[2]汇总!P13</f>
        <v>1691.924</v>
      </c>
      <c r="Q8" s="21">
        <f>[2]汇总!Q13</f>
        <v>2792.3775</v>
      </c>
      <c r="R8" s="21">
        <f>[2]汇总!T13</f>
        <v>28125.39161</v>
      </c>
      <c r="S8" s="21">
        <f>[2]汇总!W13</f>
        <v>8485.768712</v>
      </c>
      <c r="T8" s="21">
        <f>[2]汇总!Z13</f>
        <v>700</v>
      </c>
      <c r="U8" s="21">
        <f>[2]汇总!AC13</f>
        <v>946.6199</v>
      </c>
      <c r="V8" s="30">
        <f t="shared" si="3"/>
        <v>44742.081722</v>
      </c>
      <c r="W8" s="7"/>
    </row>
    <row r="9" s="1" customFormat="1" ht="48" customHeight="1" spans="1:23">
      <c r="A9" s="7">
        <v>5</v>
      </c>
      <c r="B9" s="8" t="s">
        <v>18</v>
      </c>
      <c r="C9" s="10">
        <v>1613</v>
      </c>
      <c r="D9" s="10">
        <v>236</v>
      </c>
      <c r="E9" s="10">
        <v>665</v>
      </c>
      <c r="F9" s="9">
        <v>17650.94</v>
      </c>
      <c r="G9" s="9">
        <v>20426.03</v>
      </c>
      <c r="H9" s="9">
        <v>780.7</v>
      </c>
      <c r="I9" s="23" t="s">
        <v>19</v>
      </c>
      <c r="J9" s="7">
        <f t="shared" si="2"/>
        <v>35119.42</v>
      </c>
      <c r="K9" s="22" t="s">
        <v>20</v>
      </c>
      <c r="M9" s="7">
        <v>5</v>
      </c>
      <c r="N9" s="20" t="s">
        <v>18</v>
      </c>
      <c r="O9" s="21">
        <f>[2]汇总!O14</f>
        <v>1613</v>
      </c>
      <c r="P9" s="21">
        <f>[2]汇总!P14</f>
        <v>236</v>
      </c>
      <c r="Q9" s="21">
        <f>[2]汇总!Q14</f>
        <v>165</v>
      </c>
      <c r="R9" s="21">
        <f>[2]汇总!T14</f>
        <v>8087.31402</v>
      </c>
      <c r="S9" s="21">
        <f>[2]汇总!W14</f>
        <v>20426.031234</v>
      </c>
      <c r="T9" s="21">
        <f>[2]汇总!Z14</f>
        <v>3311.38</v>
      </c>
      <c r="U9" s="21">
        <f>[2]汇总!AC14</f>
        <v>193.45</v>
      </c>
      <c r="V9" s="30">
        <f t="shared" si="3"/>
        <v>34032.175254</v>
      </c>
      <c r="W9" s="7"/>
    </row>
    <row r="10" s="1" customFormat="1" ht="29" customHeight="1" spans="1:23">
      <c r="A10" s="4" t="s">
        <v>21</v>
      </c>
      <c r="B10" s="5"/>
      <c r="C10" s="11"/>
      <c r="D10" s="12">
        <v>7260.18</v>
      </c>
      <c r="E10" s="12">
        <v>7817.85</v>
      </c>
      <c r="F10" s="12">
        <v>14177.01</v>
      </c>
      <c r="G10" s="13">
        <v>3671.69</v>
      </c>
      <c r="H10" s="13"/>
      <c r="I10" s="11"/>
      <c r="J10" s="11">
        <f t="shared" si="2"/>
        <v>32926.73</v>
      </c>
      <c r="K10" s="7"/>
      <c r="M10" s="17" t="s">
        <v>21</v>
      </c>
      <c r="N10" s="18"/>
      <c r="O10" s="24"/>
      <c r="P10" s="25">
        <v>7260.18</v>
      </c>
      <c r="Q10" s="25">
        <v>7817.85</v>
      </c>
      <c r="R10" s="25">
        <v>14177.01</v>
      </c>
      <c r="S10" s="19">
        <v>3671.69</v>
      </c>
      <c r="T10" s="19"/>
      <c r="U10" s="19"/>
      <c r="V10" s="24">
        <f t="shared" si="3"/>
        <v>32926.73</v>
      </c>
      <c r="W10" s="29"/>
    </row>
    <row r="11" s="2" customFormat="1" ht="29" customHeight="1" spans="1:23">
      <c r="A11" s="11" t="s">
        <v>22</v>
      </c>
      <c r="B11" s="11"/>
      <c r="C11" s="12">
        <f t="shared" ref="C11:H11" si="4">SUM(C5:C10)</f>
        <v>3613</v>
      </c>
      <c r="D11" s="12">
        <f t="shared" si="4"/>
        <v>16652.04</v>
      </c>
      <c r="E11" s="12">
        <f t="shared" si="4"/>
        <v>16708.37</v>
      </c>
      <c r="F11" s="12">
        <f t="shared" si="4"/>
        <v>118741.01</v>
      </c>
      <c r="G11" s="12">
        <f t="shared" si="4"/>
        <v>31820.22</v>
      </c>
      <c r="H11" s="12">
        <f t="shared" si="4"/>
        <v>2600.11</v>
      </c>
      <c r="I11" s="11">
        <f>I5+I6+I7+I8+I9+I10</f>
        <v>22357.5</v>
      </c>
      <c r="J11" s="12">
        <f>J10+J4</f>
        <v>212492.25</v>
      </c>
      <c r="K11" s="11"/>
      <c r="M11" s="14" t="s">
        <v>10</v>
      </c>
      <c r="N11" s="14"/>
      <c r="O11" s="25">
        <f t="shared" ref="O11:V11" si="5">O10+O4</f>
        <v>3613</v>
      </c>
      <c r="P11" s="25">
        <f t="shared" si="5"/>
        <v>16652.042956</v>
      </c>
      <c r="Q11" s="25">
        <f t="shared" si="5"/>
        <v>16708.372</v>
      </c>
      <c r="R11" s="25">
        <f t="shared" si="5"/>
        <v>100250.16365</v>
      </c>
      <c r="S11" s="25">
        <f t="shared" si="5"/>
        <v>46776.18069903</v>
      </c>
      <c r="T11" s="25">
        <f t="shared" si="5"/>
        <v>11558.24</v>
      </c>
      <c r="U11" s="25">
        <f t="shared" si="5"/>
        <v>16468.2397</v>
      </c>
      <c r="V11" s="25">
        <f t="shared" si="5"/>
        <v>212026.23900503</v>
      </c>
      <c r="W11" s="14"/>
    </row>
    <row r="12" s="1" customFormat="1" spans="15:16384">
      <c r="O12" s="26"/>
      <c r="R12" s="26"/>
      <c r="XEW12" s="31"/>
      <c r="XEX12" s="31"/>
      <c r="XEY12" s="31"/>
      <c r="XEZ12" s="31"/>
      <c r="XFA12" s="31"/>
      <c r="XFB12" s="31"/>
      <c r="XFC12" s="31"/>
      <c r="XFD12" s="31"/>
    </row>
    <row r="13" s="1" customFormat="1" spans="16377:16384">
      <c r="XEW13" s="31"/>
      <c r="XEX13" s="31"/>
      <c r="XEY13" s="31"/>
      <c r="XEZ13" s="31"/>
      <c r="XFA13" s="31"/>
      <c r="XFB13" s="31"/>
      <c r="XFC13" s="31"/>
      <c r="XFD13" s="31"/>
    </row>
    <row r="14" s="1" customFormat="1" spans="16377:16384">
      <c r="XEW14" s="31"/>
      <c r="XEX14" s="31"/>
      <c r="XEY14" s="31"/>
      <c r="XEZ14" s="31"/>
      <c r="XFA14" s="31"/>
      <c r="XFB14" s="31"/>
      <c r="XFC14" s="31"/>
      <c r="XFD14" s="31"/>
    </row>
  </sheetData>
  <mergeCells count="8">
    <mergeCell ref="M2:W2"/>
    <mergeCell ref="A3:K3"/>
    <mergeCell ref="A4:B4"/>
    <mergeCell ref="M4:N4"/>
    <mergeCell ref="A10:B10"/>
    <mergeCell ref="M10:N10"/>
    <mergeCell ref="A11:B11"/>
    <mergeCell ref="M11:N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基建汇总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28566</dc:creator>
  <cp:lastModifiedBy>MZG</cp:lastModifiedBy>
  <dcterms:created xsi:type="dcterms:W3CDTF">2025-03-04T01:16:00Z</dcterms:created>
  <dcterms:modified xsi:type="dcterms:W3CDTF">2025-03-04T01:20:39Z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D1CB8E5F58BA400C86EB973981E50FC9_11</vt:lpwstr>
  </property>
  <property fmtid="{D5CDD505-2E9C-101B-9397-08002B2CF9AE}" pid="3" name="KSOProductBuildVer">
    <vt:lpwstr>2052-12.1.0.20305</vt:lpwstr>
  </property>
</Properties>
</file>